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9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<sst xmlns="http://schemas.openxmlformats.org/spreadsheetml/2006/main" count="17" uniqueCount="17">
  <si>
    <t>n</t>
  </si>
  <si>
    <t>t_n</t>
  </si>
  <si>
    <t>t*_n</t>
  </si>
  <si>
    <t>y_n</t>
  </si>
  <si>
    <t>k1</t>
  </si>
  <si>
    <t>k2</t>
  </si>
  <si>
    <t>k3</t>
  </si>
  <si>
    <t>k4</t>
  </si>
  <si>
    <t>Euler</t>
  </si>
  <si>
    <t>Exact</t>
  </si>
  <si>
    <t>Error RK</t>
  </si>
  <si>
    <t>Error EM</t>
  </si>
  <si>
    <t>t_o</t>
  </si>
  <si>
    <t>y_o</t>
  </si>
  <si>
    <t>h</t>
  </si>
  <si>
    <t>f(t,y)</t>
  </si>
  <si>
    <t>3 + t – y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</si>
</sst>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33CCCC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3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4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yVal>
            <c:numRef>
              <c:f>Sheet1!$E$4:$E$24,Sheet1!$G$4:$G$24,Sheet1!$Q$15</c:f>
              <c:numCache>
                <c:formatCode>General</c:formatCode>
                <c:ptCount val="4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1</c:v>
                </c:pt>
                <c:pt idx="22">
                  <c:v>1.1951625</c:v>
                </c:pt>
                <c:pt idx="23">
                  <c:v>1.38126909859375</c:v>
                </c:pt>
                <c:pt idx="24">
                  <c:v>1.55918157799882</c:v>
                </c:pt>
                <c:pt idx="25">
                  <c:v>1.72967971108251</c:v>
                </c:pt>
                <c:pt idx="26">
                  <c:v>1.89346906557662</c:v>
                </c:pt>
                <c:pt idx="27">
                  <c:v>2.05118806562368</c:v>
                </c:pt>
                <c:pt idx="28">
                  <c:v>2.20341438132877</c:v>
                </c:pt>
                <c:pt idx="29">
                  <c:v>2.35067071026557</c:v>
                </c:pt>
                <c:pt idx="30">
                  <c:v>2.49343000879992</c:v>
                </c:pt>
                <c:pt idx="31">
                  <c:v>2.6321202255875</c:v>
                </c:pt>
                <c:pt idx="32">
                  <c:v>2.76712858462003</c:v>
                </c:pt>
                <c:pt idx="33">
                  <c:v>2.89880546068613</c:v>
                </c:pt>
                <c:pt idx="34">
                  <c:v>3.02746788603358</c:v>
                </c:pt>
                <c:pt idx="35">
                  <c:v>3.15340272332891</c:v>
                </c:pt>
                <c:pt idx="36">
                  <c:v>3.27686953667012</c:v>
                </c:pt>
                <c:pt idx="37">
                  <c:v>3.39810318938675</c:v>
                </c:pt>
                <c:pt idx="38">
                  <c:v>3.51731619462674</c:v>
                </c:pt>
                <c:pt idx="39">
                  <c:v>3.63470084225557</c:v>
                </c:pt>
                <c:pt idx="40">
                  <c:v>3.75043112335442</c:v>
                </c:pt>
                <c:pt idx="41">
                  <c:v>3.86466447157821</c:v>
                </c:pt>
                <c:pt idx="42">
                  <c:v/>
                </c:pt>
              </c:numCache>
            </c:numRef>
          </c:yVal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xVal>
            <c:numRef>
              <c:f>Sheet1!$E$4:$E$24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Sheet1!$L$4:$L$24</c:f>
              <c:numCache>
                <c:formatCode>General</c:formatCode>
                <c:ptCount val="21"/>
                <c:pt idx="0">
                  <c:v>1</c:v>
                </c:pt>
                <c:pt idx="1">
                  <c:v>1.2</c:v>
                </c:pt>
                <c:pt idx="2">
                  <c:v>1.39</c:v>
                </c:pt>
                <c:pt idx="3">
                  <c:v>1.571</c:v>
                </c:pt>
                <c:pt idx="4">
                  <c:v>1.7439</c:v>
                </c:pt>
                <c:pt idx="5">
                  <c:v>1.90951</c:v>
                </c:pt>
                <c:pt idx="6">
                  <c:v>2.068559</c:v>
                </c:pt>
                <c:pt idx="7">
                  <c:v>2.2217031</c:v>
                </c:pt>
                <c:pt idx="8">
                  <c:v>2.36953279</c:v>
                </c:pt>
                <c:pt idx="9">
                  <c:v>2.512579511</c:v>
                </c:pt>
                <c:pt idx="10">
                  <c:v>2.6513215599</c:v>
                </c:pt>
                <c:pt idx="11">
                  <c:v>2.78618940391</c:v>
                </c:pt>
                <c:pt idx="12">
                  <c:v>2.917570463519</c:v>
                </c:pt>
                <c:pt idx="13">
                  <c:v>3.0458134171671</c:v>
                </c:pt>
                <c:pt idx="14">
                  <c:v>3.17123207545039</c:v>
                </c:pt>
                <c:pt idx="15">
                  <c:v>3.29410886790535</c:v>
                </c:pt>
                <c:pt idx="16">
                  <c:v>3.41469798111482</c:v>
                </c:pt>
                <c:pt idx="17">
                  <c:v>3.53322818300333</c:v>
                </c:pt>
                <c:pt idx="18">
                  <c:v>3.649905364703</c:v>
                </c:pt>
                <c:pt idx="19">
                  <c:v>3.7649148282327</c:v>
                </c:pt>
                <c:pt idx="20">
                  <c:v>3.87842334540943</c:v>
                </c:pt>
              </c:numCache>
            </c:numRef>
          </c:yVal>
        </c:ser>
        <c:axId val="23508926"/>
        <c:axId val="19125289"/>
      </c:scatterChart>
      <c:valAx>
        <c:axId val="2350892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9125289"/>
        <c:crosses val="autoZero"/>
      </c:valAx>
      <c:valAx>
        <c:axId val="1912528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350892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129240</xdr:colOff>
      <xdr:row>26</xdr:row>
      <xdr:rowOff>1800</xdr:rowOff>
    </xdr:from>
    <xdr:to>
      <xdr:col>12</xdr:col>
      <xdr:colOff>198360</xdr:colOff>
      <xdr:row>47</xdr:row>
      <xdr:rowOff>16200</xdr:rowOff>
    </xdr:to>
    <xdr:graphicFrame>
      <xdr:nvGraphicFramePr>
        <xdr:cNvPr id="0" name=""/>
        <xdr:cNvGraphicFramePr/>
      </xdr:nvGraphicFramePr>
      <xdr:xfrm>
        <a:off x="4192920" y="3997080"/>
        <a:ext cx="575892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P24"/>
  <sheetViews>
    <sheetView colorId="64" defaultGridColor="true" rightToLeft="false" showFormulas="false" showGridLines="true" showOutlineSymbols="true" showRowColHeaders="true" showZeros="true" tabSelected="true" topLeftCell="B1" view="normal" windowProtection="false" workbookViewId="0" zoomScale="100" zoomScaleNormal="100" zoomScalePageLayoutView="100">
      <selection activeCell="N32" activeCellId="0" pane="topLeft" sqref="N32"/>
    </sheetView>
  </sheetViews>
  <sheetFormatPr defaultRowHeight="12.1"/>
  <cols>
    <col collapsed="false" hidden="false" max="1025" min="1" style="0" width="11.5204081632653"/>
  </cols>
  <sheetData>
    <row collapsed="false" customFormat="false" customHeight="false" hidden="false" ht="12.1" outlineLevel="0" r="3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O3" s="1" t="s">
        <v>10</v>
      </c>
      <c r="P3" s="0" t="s">
        <v>11</v>
      </c>
    </row>
    <row collapsed="false" customFormat="false" customHeight="false" hidden="false" ht="12.1" outlineLevel="0" r="4">
      <c r="A4" s="0" t="s">
        <v>12</v>
      </c>
      <c r="B4" s="0" t="n">
        <v>0</v>
      </c>
      <c r="D4" s="0" t="n">
        <v>0</v>
      </c>
      <c r="E4" s="0" t="n">
        <f aca="false">B4</f>
        <v>0</v>
      </c>
      <c r="G4" s="2" t="n">
        <f aca="false">B5</f>
        <v>1</v>
      </c>
      <c r="L4" s="3" t="n">
        <f aca="false">B5</f>
        <v>1</v>
      </c>
      <c r="M4" s="4" t="n">
        <f aca="false"> 2 + E4 - EXP(-E4)</f>
        <v>1</v>
      </c>
      <c r="O4" s="0" t="n">
        <f aca="false">M4-G4</f>
        <v>0</v>
      </c>
      <c r="P4" s="0" t="n">
        <f aca="false">M4-L4</f>
        <v>0</v>
      </c>
    </row>
    <row collapsed="false" customFormat="false" customHeight="false" hidden="false" ht="12.1" outlineLevel="0" r="5">
      <c r="A5" s="0" t="s">
        <v>13</v>
      </c>
      <c r="B5" s="0" t="n">
        <v>1</v>
      </c>
      <c r="D5" s="0" t="n">
        <v>1</v>
      </c>
      <c r="E5" s="0" t="n">
        <f aca="false">E4+$B$6</f>
        <v>0.1</v>
      </c>
      <c r="F5" s="0" t="n">
        <f aca="false">0.5*(E4+E5)</f>
        <v>0.05</v>
      </c>
      <c r="G5" s="2" t="n">
        <f aca="false">G4 + ($B$6/6)*(H5 + 2*I5 + 2*J5 + K5)</f>
        <v>1.1951625</v>
      </c>
      <c r="H5" s="0" t="n">
        <f aca="false">3 + E4- G4</f>
        <v>2</v>
      </c>
      <c r="I5" s="0" t="n">
        <f aca="false"> 3 + F5 - (G4+0.5*$B$6*H5)</f>
        <v>1.95</v>
      </c>
      <c r="J5" s="0" t="n">
        <f aca="false">3 + F5 - (G4 + 0.5*$B$6*I5)</f>
        <v>1.9525</v>
      </c>
      <c r="K5" s="0" t="n">
        <f aca="false"> 3 + E5 - (G4 + $B$6*J5)</f>
        <v>1.90475</v>
      </c>
      <c r="L5" s="3" t="n">
        <f aca="false"> L4 + $B$6*(3 + E4 - L4)</f>
        <v>1.2</v>
      </c>
      <c r="M5" s="4" t="n">
        <f aca="false"> 2 + E5 - EXP(-E5)</f>
        <v>1.19516258196404</v>
      </c>
      <c r="O5" s="0" t="n">
        <f aca="false">M5-G5</f>
        <v>8.19640406657385E-008</v>
      </c>
      <c r="P5" s="0" t="n">
        <f aca="false">M5-L5</f>
        <v>-0.00483741803595938</v>
      </c>
    </row>
    <row collapsed="false" customFormat="false" customHeight="false" hidden="false" ht="12.1" outlineLevel="0" r="6">
      <c r="A6" s="0" t="s">
        <v>14</v>
      </c>
      <c r="B6" s="0" t="n">
        <v>0.1</v>
      </c>
      <c r="D6" s="0" t="n">
        <v>2</v>
      </c>
      <c r="E6" s="0" t="n">
        <f aca="false">E5+$B$6</f>
        <v>0.2</v>
      </c>
      <c r="F6" s="0" t="n">
        <f aca="false">0.5*(E5+E6)</f>
        <v>0.15</v>
      </c>
      <c r="G6" s="2" t="n">
        <f aca="false">G5 + ($B$6/6)*(H6 + 2*I6 + 2*J6 + K6)</f>
        <v>1.38126909859375</v>
      </c>
      <c r="H6" s="0" t="n">
        <f aca="false">3 + E5- G5</f>
        <v>1.9048375</v>
      </c>
      <c r="I6" s="0" t="n">
        <f aca="false"> 3 + F6 - (G5+0.5*$B$6*H6)</f>
        <v>1.859595625</v>
      </c>
      <c r="J6" s="0" t="n">
        <f aca="false">3 + F6 - (G5 + 0.5*$B$6*I6)</f>
        <v>1.86185771875</v>
      </c>
      <c r="K6" s="0" t="n">
        <f aca="false"> 3 + E6 - (G5 + $B$6*J6)</f>
        <v>1.818651728125</v>
      </c>
      <c r="L6" s="3" t="n">
        <f aca="false"> L5 + $B$6*(3 + E5 - L5)</f>
        <v>1.39</v>
      </c>
      <c r="M6" s="4" t="n">
        <f aca="false"> 2 + E6 - EXP(-E6)</f>
        <v>1.38126924692202</v>
      </c>
      <c r="O6" s="0" t="n">
        <f aca="false">M6-G6</f>
        <v>1.48328268556597E-007</v>
      </c>
      <c r="P6" s="0" t="n">
        <f aca="false">M6-L6</f>
        <v>-0.00873075307798143</v>
      </c>
    </row>
    <row collapsed="false" customFormat="false" customHeight="false" hidden="false" ht="12.1" outlineLevel="0" r="7">
      <c r="D7" s="0" t="n">
        <v>3</v>
      </c>
      <c r="E7" s="0" t="n">
        <f aca="false">E6+$B$6</f>
        <v>0.3</v>
      </c>
      <c r="F7" s="0" t="n">
        <f aca="false">0.5*(E6+E7)</f>
        <v>0.25</v>
      </c>
      <c r="G7" s="2" t="n">
        <f aca="false">G6 + ($B$6/6)*(H7 + 2*I7 + 2*J7 + K7)</f>
        <v>1.55918157799882</v>
      </c>
      <c r="H7" s="0" t="n">
        <f aca="false">3 + E6- G6</f>
        <v>1.81873090140625</v>
      </c>
      <c r="I7" s="0" t="n">
        <f aca="false"> 3 + F7 - (G6+0.5*$B$6*H7)</f>
        <v>1.77779435633594</v>
      </c>
      <c r="J7" s="0" t="n">
        <f aca="false">3 + F7 - (G6 + 0.5*$B$6*I7)</f>
        <v>1.77984118358945</v>
      </c>
      <c r="K7" s="0" t="n">
        <f aca="false"> 3 + E7 - (G6 + $B$6*J7)</f>
        <v>1.7407467830473</v>
      </c>
      <c r="L7" s="3" t="n">
        <f aca="false"> L6 + $B$6*(3 + E6 - L6)</f>
        <v>1.571</v>
      </c>
      <c r="M7" s="4" t="n">
        <f aca="false"> 2 + E7 - EXP(-E7)</f>
        <v>1.55918177931828</v>
      </c>
      <c r="O7" s="0" t="n">
        <f aca="false">M7-G7</f>
        <v>2.01319459769422E-007</v>
      </c>
      <c r="P7" s="0" t="n">
        <f aca="false">M7-L7</f>
        <v>-0.0118182206817179</v>
      </c>
    </row>
    <row collapsed="false" customFormat="false" customHeight="false" hidden="false" ht="12.1" outlineLevel="0" r="8">
      <c r="A8" s="0" t="s">
        <v>15</v>
      </c>
      <c r="B8" s="0" t="s">
        <v>16</v>
      </c>
      <c r="D8" s="0" t="n">
        <v>4</v>
      </c>
      <c r="E8" s="0" t="n">
        <f aca="false">E7+$B$6</f>
        <v>0.4</v>
      </c>
      <c r="F8" s="0" t="n">
        <f aca="false">0.5*(E7+E8)</f>
        <v>0.35</v>
      </c>
      <c r="G8" s="2" t="n">
        <f aca="false">G7 + ($B$6/6)*(H8 + 2*I8 + 2*J8 + K8)</f>
        <v>1.72967971108251</v>
      </c>
      <c r="H8" s="0" t="n">
        <f aca="false">3 + E7- G7</f>
        <v>1.74081842200118</v>
      </c>
      <c r="I8" s="0" t="n">
        <f aca="false"> 3 + F8 - (G7+0.5*$B$6*H8)</f>
        <v>1.70377750090112</v>
      </c>
      <c r="J8" s="0" t="n">
        <f aca="false">3 + F8 - (G7 + 0.5*$B$6*I8)</f>
        <v>1.70562954695612</v>
      </c>
      <c r="K8" s="0" t="n">
        <f aca="false"> 3 + E8 - (G7 + $B$6*J8)</f>
        <v>1.67025546730557</v>
      </c>
      <c r="L8" s="3" t="n">
        <f aca="false"> L7 + $B$6*(3 + E7 - L7)</f>
        <v>1.7439</v>
      </c>
      <c r="M8" s="4" t="n">
        <f aca="false"> 2 + E8 - EXP(-E8)</f>
        <v>1.72967995396436</v>
      </c>
      <c r="O8" s="0" t="n">
        <f aca="false">M8-G8</f>
        <v>2.42881851297838E-007</v>
      </c>
      <c r="P8" s="0" t="n">
        <f aca="false">M8-L8</f>
        <v>-0.0142200460356394</v>
      </c>
    </row>
    <row collapsed="false" customFormat="false" customHeight="false" hidden="false" ht="12.1" outlineLevel="0" r="9">
      <c r="D9" s="0" t="n">
        <v>5</v>
      </c>
      <c r="E9" s="0" t="n">
        <f aca="false">E8+$B$6</f>
        <v>0.5</v>
      </c>
      <c r="F9" s="0" t="n">
        <f aca="false">0.5*(E8+E9)</f>
        <v>0.45</v>
      </c>
      <c r="G9" s="2" t="n">
        <f aca="false">G8 + ($B$6/6)*(H9 + 2*I9 + 2*J9 + K9)</f>
        <v>1.89346906557662</v>
      </c>
      <c r="H9" s="0" t="n">
        <f aca="false">3 + E8- G8</f>
        <v>1.67032028891749</v>
      </c>
      <c r="I9" s="0" t="n">
        <f aca="false"> 3 + F9 - (G8+0.5*$B$6*H9)</f>
        <v>1.63680427447162</v>
      </c>
      <c r="J9" s="0" t="n">
        <f aca="false">3 + F9 - (G8 + 0.5*$B$6*I9)</f>
        <v>1.63848007519391</v>
      </c>
      <c r="K9" s="0" t="n">
        <f aca="false"> 3 + E9 - (G8 + $B$6*J9)</f>
        <v>1.6064722813981</v>
      </c>
      <c r="L9" s="3" t="n">
        <f aca="false"> L8 + $B$6*(3 + E8 - L8)</f>
        <v>1.90951</v>
      </c>
      <c r="M9" s="4" t="n">
        <f aca="false"> 2 + E9 - EXP(-E9)</f>
        <v>1.89346934028737</v>
      </c>
      <c r="O9" s="0" t="n">
        <f aca="false">M9-G9</f>
        <v>2.74710746595019E-007</v>
      </c>
      <c r="P9" s="0" t="n">
        <f aca="false">M9-L9</f>
        <v>-0.0160406597126335</v>
      </c>
    </row>
    <row collapsed="false" customFormat="false" customHeight="false" hidden="false" ht="12.1" outlineLevel="0" r="10">
      <c r="D10" s="0" t="n">
        <v>6</v>
      </c>
      <c r="E10" s="0" t="n">
        <f aca="false">E9+$B$6</f>
        <v>0.6</v>
      </c>
      <c r="F10" s="0" t="n">
        <f aca="false">0.5*(E9+E10)</f>
        <v>0.55</v>
      </c>
      <c r="G10" s="2" t="n">
        <f aca="false">G9 + ($B$6/6)*(H10 + 2*I10 + 2*J10 + K10)</f>
        <v>2.05118806562368</v>
      </c>
      <c r="H10" s="0" t="n">
        <f aca="false">3 + E9- G9</f>
        <v>1.60653093442338</v>
      </c>
      <c r="I10" s="0" t="n">
        <f aca="false"> 3 + F10 - (G9+0.5*$B$6*H10)</f>
        <v>1.57620438770221</v>
      </c>
      <c r="J10" s="0" t="n">
        <f aca="false">3 + F10 - (G9 + 0.5*$B$6*I10)</f>
        <v>1.57772071503827</v>
      </c>
      <c r="K10" s="0" t="n">
        <f aca="false"> 3 + E10 - (G9 + $B$6*J10)</f>
        <v>1.54875886291955</v>
      </c>
      <c r="L10" s="3" t="n">
        <f aca="false"> L9 + $B$6*(3 + E9 - L9)</f>
        <v>2.068559</v>
      </c>
      <c r="M10" s="4" t="n">
        <f aca="false"> 2 + E10 - EXP(-E10)</f>
        <v>2.05118836390597</v>
      </c>
      <c r="O10" s="0" t="n">
        <f aca="false">M10-G10</f>
        <v>2.9828228864659E-007</v>
      </c>
      <c r="P10" s="0" t="n">
        <f aca="false">M10-L10</f>
        <v>-0.0173706360940264</v>
      </c>
    </row>
    <row collapsed="false" customFormat="false" customHeight="false" hidden="false" ht="12.1" outlineLevel="0" r="11">
      <c r="D11" s="0" t="n">
        <v>7</v>
      </c>
      <c r="E11" s="0" t="n">
        <f aca="false">E10+$B$6</f>
        <v>0.7</v>
      </c>
      <c r="F11" s="0" t="n">
        <f aca="false">0.5*(E10+E11)</f>
        <v>0.65</v>
      </c>
      <c r="G11" s="2" t="n">
        <f aca="false">G10 + ($B$6/6)*(H11 + 2*I11 + 2*J11 + K11)</f>
        <v>2.20341438132877</v>
      </c>
      <c r="H11" s="0" t="n">
        <f aca="false">3 + E10- G10</f>
        <v>1.54881193437632</v>
      </c>
      <c r="I11" s="0" t="n">
        <f aca="false"> 3 + F11 - (G10+0.5*$B$6*H11)</f>
        <v>1.5213713376575</v>
      </c>
      <c r="J11" s="0" t="n">
        <f aca="false">3 + F11 - (G10 + 0.5*$B$6*I11)</f>
        <v>1.52274336749344</v>
      </c>
      <c r="K11" s="0" t="n">
        <f aca="false"> 3 + E11 - (G10 + $B$6*J11)</f>
        <v>1.49653759762697</v>
      </c>
      <c r="L11" s="3" t="n">
        <f aca="false"> L10 + $B$6*(3 + E10 - L10)</f>
        <v>2.2217031</v>
      </c>
      <c r="M11" s="4" t="n">
        <f aca="false"> 2 + E11 - EXP(-E11)</f>
        <v>2.20341469620859</v>
      </c>
      <c r="O11" s="0" t="n">
        <f aca="false">M11-G11</f>
        <v>3.14879819995895E-007</v>
      </c>
      <c r="P11" s="0" t="n">
        <f aca="false">M11-L11</f>
        <v>-0.0182884037914093</v>
      </c>
    </row>
    <row collapsed="false" customFormat="false" customHeight="false" hidden="false" ht="12.1" outlineLevel="0" r="12">
      <c r="D12" s="0" t="n">
        <v>8</v>
      </c>
      <c r="E12" s="0" t="n">
        <f aca="false">E11+$B$6</f>
        <v>0.8</v>
      </c>
      <c r="F12" s="0" t="n">
        <f aca="false">0.5*(E11+E12)</f>
        <v>0.75</v>
      </c>
      <c r="G12" s="2" t="n">
        <f aca="false">G11 + ($B$6/6)*(H12 + 2*I12 + 2*J12 + K12)</f>
        <v>2.35067071026557</v>
      </c>
      <c r="H12" s="0" t="n">
        <f aca="false">3 + E11- G11</f>
        <v>1.49658561867123</v>
      </c>
      <c r="I12" s="0" t="n">
        <f aca="false"> 3 + F12 - (G11+0.5*$B$6*H12)</f>
        <v>1.47175633773767</v>
      </c>
      <c r="J12" s="0" t="n">
        <f aca="false">3 + F12 - (G11 + 0.5*$B$6*I12)</f>
        <v>1.47299780178435</v>
      </c>
      <c r="K12" s="0" t="n">
        <f aca="false"> 3 + E12 - (G11 + $B$6*J12)</f>
        <v>1.44928583849279</v>
      </c>
      <c r="L12" s="3" t="n">
        <f aca="false"> L11 + $B$6*(3 + E11 - L11)</f>
        <v>2.36953279</v>
      </c>
      <c r="M12" s="4" t="n">
        <f aca="false"> 2 + E12 - EXP(-E12)</f>
        <v>2.35067103588278</v>
      </c>
      <c r="O12" s="0" t="n">
        <f aca="false">M12-G12</f>
        <v>3.25617206531348E-007</v>
      </c>
      <c r="P12" s="0" t="n">
        <f aca="false">M12-L12</f>
        <v>-0.0188617541172218</v>
      </c>
    </row>
    <row collapsed="false" customFormat="false" customHeight="false" hidden="false" ht="12.1" outlineLevel="0" r="13">
      <c r="D13" s="0" t="n">
        <v>9</v>
      </c>
      <c r="E13" s="0" t="n">
        <f aca="false">E12+$B$6</f>
        <v>0.9</v>
      </c>
      <c r="F13" s="0" t="n">
        <f aca="false">0.5*(E12+E13)</f>
        <v>0.85</v>
      </c>
      <c r="G13" s="2" t="n">
        <f aca="false">G12 + ($B$6/6)*(H13 + 2*I13 + 2*J13 + K13)</f>
        <v>2.49343000879992</v>
      </c>
      <c r="H13" s="0" t="n">
        <f aca="false">3 + E12- G12</f>
        <v>1.44932928973443</v>
      </c>
      <c r="I13" s="0" t="n">
        <f aca="false"> 3 + F13 - (G12+0.5*$B$6*H13)</f>
        <v>1.42686282524771</v>
      </c>
      <c r="J13" s="0" t="n">
        <f aca="false">3 + F13 - (G12 + 0.5*$B$6*I13)</f>
        <v>1.42798614847204</v>
      </c>
      <c r="K13" s="0" t="n">
        <f aca="false"> 3 + E13 - (G12 + $B$6*J13)</f>
        <v>1.40653067488722</v>
      </c>
      <c r="L13" s="3" t="n">
        <f aca="false"> L12 + $B$6*(3 + E12 - L12)</f>
        <v>2.512579511</v>
      </c>
      <c r="M13" s="4" t="n">
        <f aca="false"> 2 + E13 - EXP(-E13)</f>
        <v>2.4934303402594</v>
      </c>
      <c r="O13" s="0" t="n">
        <f aca="false">M13-G13</f>
        <v>3.31459476310414E-007</v>
      </c>
      <c r="P13" s="0" t="n">
        <f aca="false">M13-L13</f>
        <v>-0.0191491707405995</v>
      </c>
    </row>
    <row collapsed="false" customFormat="false" customHeight="false" hidden="false" ht="12.1" outlineLevel="0" r="14">
      <c r="D14" s="0" t="n">
        <v>10</v>
      </c>
      <c r="E14" s="0" t="n">
        <f aca="false">E13+$B$6</f>
        <v>1</v>
      </c>
      <c r="F14" s="0" t="n">
        <f aca="false">0.5*(E13+E14)</f>
        <v>0.95</v>
      </c>
      <c r="G14" s="2" t="n">
        <f aca="false">G13 + ($B$6/6)*(H14 + 2*I14 + 2*J14 + K14)</f>
        <v>2.6321202255875</v>
      </c>
      <c r="H14" s="0" t="n">
        <f aca="false">3 + E13- G13</f>
        <v>1.40656999120008</v>
      </c>
      <c r="I14" s="0" t="n">
        <f aca="false"> 3 + F14 - (G13+0.5*$B$6*H14)</f>
        <v>1.38624149164007</v>
      </c>
      <c r="J14" s="0" t="n">
        <f aca="false">3 + F14 - (G13 + 0.5*$B$6*I14)</f>
        <v>1.38725791661807</v>
      </c>
      <c r="K14" s="0" t="n">
        <f aca="false"> 3 + E14 - (G13 + $B$6*J14)</f>
        <v>1.36784419953827</v>
      </c>
      <c r="L14" s="3" t="n">
        <f aca="false"> L13 + $B$6*(3 + E13 - L13)</f>
        <v>2.6513215599</v>
      </c>
      <c r="M14" s="4" t="n">
        <f aca="false"> 2 + E14 - EXP(-E14)</f>
        <v>2.63212055882856</v>
      </c>
      <c r="O14" s="0" t="n">
        <f aca="false">M14-G14</f>
        <v>3.33241056083011E-007</v>
      </c>
      <c r="P14" s="0" t="n">
        <f aca="false">M14-L14</f>
        <v>-0.0192010010714427</v>
      </c>
    </row>
    <row collapsed="false" customFormat="false" customHeight="false" hidden="false" ht="12.1" outlineLevel="0" r="15">
      <c r="D15" s="0" t="n">
        <v>11</v>
      </c>
      <c r="E15" s="0" t="n">
        <f aca="false">E14+$B$6</f>
        <v>1.1</v>
      </c>
      <c r="F15" s="0" t="n">
        <f aca="false">0.5*(E14+E15)</f>
        <v>1.05</v>
      </c>
      <c r="G15" s="2" t="n">
        <f aca="false">G14 + ($B$6/6)*(H15 + 2*I15 + 2*J15 + K15)</f>
        <v>2.76712858462003</v>
      </c>
      <c r="H15" s="0" t="n">
        <f aca="false">3 + E14- G14</f>
        <v>1.3678797744125</v>
      </c>
      <c r="I15" s="0" t="n">
        <f aca="false"> 3 + F15 - (G14+0.5*$B$6*H15)</f>
        <v>1.34948578569187</v>
      </c>
      <c r="J15" s="0" t="n">
        <f aca="false">3 + F15 - (G14 + 0.5*$B$6*I15)</f>
        <v>1.3504054851279</v>
      </c>
      <c r="K15" s="0" t="n">
        <f aca="false"> 3 + E15 - (G14 + $B$6*J15)</f>
        <v>1.33283922589971</v>
      </c>
      <c r="L15" s="3" t="n">
        <f aca="false"> L14 + $B$6*(3 + E14 - L14)</f>
        <v>2.78618940391</v>
      </c>
      <c r="M15" s="4" t="n">
        <f aca="false"> 2 + E15 - EXP(-E15)</f>
        <v>2.76712891630192</v>
      </c>
      <c r="O15" s="0" t="n">
        <f aca="false">M15-G15</f>
        <v>3.31681889065294E-007</v>
      </c>
      <c r="P15" s="0" t="n">
        <f aca="false">M15-L15</f>
        <v>-0.0190604876080802</v>
      </c>
    </row>
    <row collapsed="false" customFormat="false" customHeight="false" hidden="false" ht="12.1" outlineLevel="0" r="16">
      <c r="D16" s="0" t="n">
        <v>12</v>
      </c>
      <c r="E16" s="0" t="n">
        <f aca="false">E15+$B$6</f>
        <v>1.2</v>
      </c>
      <c r="F16" s="0" t="n">
        <f aca="false">0.5*(E15+E16)</f>
        <v>1.15</v>
      </c>
      <c r="G16" s="2" t="n">
        <f aca="false">G15 + ($B$6/6)*(H16 + 2*I16 + 2*J16 + K16)</f>
        <v>2.89880546068613</v>
      </c>
      <c r="H16" s="0" t="n">
        <f aca="false">3 + E15- G15</f>
        <v>1.33287141537997</v>
      </c>
      <c r="I16" s="0" t="n">
        <f aca="false"> 3 + F16 - (G15+0.5*$B$6*H16)</f>
        <v>1.31622784461097</v>
      </c>
      <c r="J16" s="0" t="n">
        <f aca="false">3 + F16 - (G15 + 0.5*$B$6*I16)</f>
        <v>1.31706002314942</v>
      </c>
      <c r="K16" s="0" t="n">
        <f aca="false"> 3 + E16 - (G15 + $B$6*J16)</f>
        <v>1.30116541306503</v>
      </c>
      <c r="L16" s="3" t="n">
        <f aca="false"> L15 + $B$6*(3 + E15 - L15)</f>
        <v>2.917570463519</v>
      </c>
      <c r="M16" s="4" t="n">
        <f aca="false"> 2 + E16 - EXP(-E16)</f>
        <v>2.8988057880878</v>
      </c>
      <c r="O16" s="0" t="n">
        <f aca="false">M16-G16</f>
        <v>3.27401670663363E-007</v>
      </c>
      <c r="P16" s="0" t="n">
        <f aca="false">M16-L16</f>
        <v>-0.0187646754312025</v>
      </c>
    </row>
    <row collapsed="false" customFormat="false" customHeight="false" hidden="false" ht="12.1" outlineLevel="0" r="17">
      <c r="D17" s="0" t="n">
        <v>13</v>
      </c>
      <c r="E17" s="0" t="n">
        <f aca="false">E16+$B$6</f>
        <v>1.3</v>
      </c>
      <c r="F17" s="0" t="n">
        <f aca="false">0.5*(E16+E17)</f>
        <v>1.25</v>
      </c>
      <c r="G17" s="2" t="n">
        <f aca="false">G16 + ($B$6/6)*(H17 + 2*I17 + 2*J17 + K17)</f>
        <v>3.02746788603358</v>
      </c>
      <c r="H17" s="0" t="n">
        <f aca="false">3 + E16- G16</f>
        <v>1.30119453931387</v>
      </c>
      <c r="I17" s="0" t="n">
        <f aca="false"> 3 + F17 - (G16+0.5*$B$6*H17)</f>
        <v>1.28613481234818</v>
      </c>
      <c r="J17" s="0" t="n">
        <f aca="false">3 + F17 - (G16 + 0.5*$B$6*I17)</f>
        <v>1.28688779869646</v>
      </c>
      <c r="K17" s="0" t="n">
        <f aca="false"> 3 + E17 - (G16 + $B$6*J17)</f>
        <v>1.27250575944423</v>
      </c>
      <c r="L17" s="3" t="n">
        <f aca="false"> L16 + $B$6*(3 + E16 - L16)</f>
        <v>3.0458134171671</v>
      </c>
      <c r="M17" s="4" t="n">
        <f aca="false"> 2 + E17 - EXP(-E17)</f>
        <v>3.02746820696599</v>
      </c>
      <c r="O17" s="0" t="n">
        <f aca="false">M17-G17</f>
        <v>3.20932403763408E-007</v>
      </c>
      <c r="P17" s="0" t="n">
        <f aca="false">M17-L17</f>
        <v>-0.018345210201113</v>
      </c>
    </row>
    <row collapsed="false" customFormat="false" customHeight="false" hidden="false" ht="12.1" outlineLevel="0" r="18">
      <c r="D18" s="0" t="n">
        <v>14</v>
      </c>
      <c r="E18" s="0" t="n">
        <f aca="false">E17+$B$6</f>
        <v>1.4</v>
      </c>
      <c r="F18" s="0" t="n">
        <f aca="false">0.5*(E17+E18)</f>
        <v>1.35</v>
      </c>
      <c r="G18" s="2" t="n">
        <f aca="false">G17 + ($B$6/6)*(H18 + 2*I18 + 2*J18 + K18)</f>
        <v>3.15340272332891</v>
      </c>
      <c r="H18" s="0" t="n">
        <f aca="false">3 + E17- G17</f>
        <v>1.27253211396642</v>
      </c>
      <c r="I18" s="0" t="n">
        <f aca="false"> 3 + F18 - (G17+0.5*$B$6*H18)</f>
        <v>1.2589055082681</v>
      </c>
      <c r="J18" s="0" t="n">
        <f aca="false">3 + F18 - (G17 + 0.5*$B$6*I18)</f>
        <v>1.25958683855301</v>
      </c>
      <c r="K18" s="0" t="n">
        <f aca="false"> 3 + E18 - (G17 + $B$6*J18)</f>
        <v>1.24657343011112</v>
      </c>
      <c r="L18" s="3" t="n">
        <f aca="false"> L17 + $B$6*(3 + E17 - L17)</f>
        <v>3.17123207545039</v>
      </c>
      <c r="M18" s="4" t="n">
        <f aca="false"> 2 + E18 - EXP(-E18)</f>
        <v>3.15340303605839</v>
      </c>
      <c r="O18" s="0" t="n">
        <f aca="false">M18-G18</f>
        <v>3.12729481422025E-007</v>
      </c>
      <c r="P18" s="0" t="n">
        <f aca="false">M18-L18</f>
        <v>-0.0178290393919962</v>
      </c>
    </row>
    <row collapsed="false" customFormat="false" customHeight="false" hidden="false" ht="12.1" outlineLevel="0" r="19">
      <c r="D19" s="0" t="n">
        <v>15</v>
      </c>
      <c r="E19" s="0" t="n">
        <f aca="false">E18+$B$6</f>
        <v>1.5</v>
      </c>
      <c r="F19" s="0" t="n">
        <f aca="false">0.5*(E18+E19)</f>
        <v>1.45</v>
      </c>
      <c r="G19" s="2" t="n">
        <f aca="false">G18 + ($B$6/6)*(H19 + 2*I19 + 2*J19 + K19)</f>
        <v>3.27686953667012</v>
      </c>
      <c r="H19" s="0" t="n">
        <f aca="false">3 + E18- G18</f>
        <v>1.24659727667109</v>
      </c>
      <c r="I19" s="0" t="n">
        <f aca="false"> 3 + F19 - (G18+0.5*$B$6*H19)</f>
        <v>1.23426741283753</v>
      </c>
      <c r="J19" s="0" t="n">
        <f aca="false">3 + F19 - (G18 + 0.5*$B$6*I19)</f>
        <v>1.23488390602921</v>
      </c>
      <c r="K19" s="0" t="n">
        <f aca="false"> 3 + E19 - (G18 + $B$6*J19)</f>
        <v>1.22310888606817</v>
      </c>
      <c r="L19" s="3" t="n">
        <f aca="false"> L18 + $B$6*(3 + E18 - L18)</f>
        <v>3.29410886790535</v>
      </c>
      <c r="M19" s="4" t="n">
        <f aca="false"> 2 + E19 - EXP(-E19)</f>
        <v>3.27686983985157</v>
      </c>
      <c r="O19" s="0" t="n">
        <f aca="false">M19-G19</f>
        <v>3.03181445282519E-007</v>
      </c>
      <c r="P19" s="0" t="n">
        <f aca="false">M19-L19</f>
        <v>-0.0172390280537811</v>
      </c>
    </row>
    <row collapsed="false" customFormat="false" customHeight="false" hidden="false" ht="12.1" outlineLevel="0" r="20">
      <c r="D20" s="0" t="n">
        <v>16</v>
      </c>
      <c r="E20" s="0" t="n">
        <f aca="false">E19+$B$6</f>
        <v>1.6</v>
      </c>
      <c r="F20" s="0" t="n">
        <f aca="false">0.5*(E19+E20)</f>
        <v>1.55</v>
      </c>
      <c r="G20" s="2" t="n">
        <f aca="false">G19 + ($B$6/6)*(H20 + 2*I20 + 2*J20 + K20)</f>
        <v>3.39810318938675</v>
      </c>
      <c r="H20" s="0" t="n">
        <f aca="false">3 + E19- G19</f>
        <v>1.22313046332988</v>
      </c>
      <c r="I20" s="0" t="n">
        <f aca="false"> 3 + F20 - (G19+0.5*$B$6*H20)</f>
        <v>1.21197394016338</v>
      </c>
      <c r="J20" s="0" t="n">
        <f aca="false">3 + F20 - (G19 + 0.5*$B$6*I20)</f>
        <v>1.21253176632171</v>
      </c>
      <c r="K20" s="0" t="n">
        <f aca="false"> 3 + E20 - (G19 + $B$6*J20)</f>
        <v>1.20187728669771</v>
      </c>
      <c r="L20" s="3" t="n">
        <f aca="false"> L19 + $B$6*(3 + E19 - L19)</f>
        <v>3.41469798111482</v>
      </c>
      <c r="M20" s="4" t="n">
        <f aca="false"> 2 + E20 - EXP(-E20)</f>
        <v>3.39810348200535</v>
      </c>
      <c r="O20" s="0" t="n">
        <f aca="false">M20-G20</f>
        <v>2.92618591135607E-007</v>
      </c>
      <c r="P20" s="0" t="n">
        <f aca="false">M20-L20</f>
        <v>-0.0165944991094706</v>
      </c>
    </row>
    <row collapsed="false" customFormat="false" customHeight="false" hidden="false" ht="12.1" outlineLevel="0" r="21">
      <c r="D21" s="0" t="n">
        <v>17</v>
      </c>
      <c r="E21" s="0" t="n">
        <f aca="false">E20+$B$6</f>
        <v>1.7</v>
      </c>
      <c r="F21" s="0" t="n">
        <f aca="false">0.5*(E20+E21)</f>
        <v>1.65</v>
      </c>
      <c r="G21" s="2" t="n">
        <f aca="false">G20 + ($B$6/6)*(H21 + 2*I21 + 2*J21 + K21)</f>
        <v>3.51731619462674</v>
      </c>
      <c r="H21" s="0" t="n">
        <f aca="false">3 + E20- G20</f>
        <v>1.20189681061325</v>
      </c>
      <c r="I21" s="0" t="n">
        <f aca="false"> 3 + F21 - (G20+0.5*$B$6*H21)</f>
        <v>1.19180197008258</v>
      </c>
      <c r="J21" s="0" t="n">
        <f aca="false">3 + F21 - (G20 + 0.5*$B$6*I21)</f>
        <v>1.19230671210912</v>
      </c>
      <c r="K21" s="0" t="n">
        <f aca="false"> 3 + E21 - (G20 + $B$6*J21)</f>
        <v>1.18266613940233</v>
      </c>
      <c r="L21" s="3" t="n">
        <f aca="false"> L20 + $B$6*(3 + E20 - L20)</f>
        <v>3.53322818300333</v>
      </c>
      <c r="M21" s="4" t="n">
        <f aca="false"> 2 + E21 - EXP(-E21)</f>
        <v>3.51731647594727</v>
      </c>
      <c r="O21" s="0" t="n">
        <f aca="false">M21-G21</f>
        <v>2.81320528650042E-007</v>
      </c>
      <c r="P21" s="0" t="n">
        <f aca="false">M21-L21</f>
        <v>-0.0159117070560688</v>
      </c>
    </row>
    <row collapsed="false" customFormat="false" customHeight="false" hidden="false" ht="12.1" outlineLevel="0" r="22">
      <c r="D22" s="0" t="n">
        <v>18</v>
      </c>
      <c r="E22" s="0" t="n">
        <f aca="false">E21+$B$6</f>
        <v>1.8</v>
      </c>
      <c r="F22" s="0" t="n">
        <f aca="false">0.5*(E21+E22)</f>
        <v>1.75</v>
      </c>
      <c r="G22" s="2" t="n">
        <f aca="false">G21 + ($B$6/6)*(H22 + 2*I22 + 2*J22 + K22)</f>
        <v>3.63470084225557</v>
      </c>
      <c r="H22" s="0" t="n">
        <f aca="false">3 + E21- G21</f>
        <v>1.18268380537326</v>
      </c>
      <c r="I22" s="0" t="n">
        <f aca="false"> 3 + F22 - (G21+0.5*$B$6*H22)</f>
        <v>1.1735496151046</v>
      </c>
      <c r="J22" s="0" t="n">
        <f aca="false">3 + F22 - (G21 + 0.5*$B$6*I22)</f>
        <v>1.17400632461803</v>
      </c>
      <c r="K22" s="0" t="n">
        <f aca="false"> 3 + E22 - (G21 + $B$6*J22)</f>
        <v>1.16528317291146</v>
      </c>
      <c r="L22" s="3" t="n">
        <f aca="false"> L21 + $B$6*(3 + E21 - L21)</f>
        <v>3.649905364703</v>
      </c>
      <c r="M22" s="4" t="n">
        <f aca="false"> 2 + E22 - EXP(-E22)</f>
        <v>3.63470111177841</v>
      </c>
      <c r="O22" s="0" t="n">
        <f aca="false">M22-G22</f>
        <v>2.69522844043024E-007</v>
      </c>
      <c r="P22" s="0" t="n">
        <f aca="false">M22-L22</f>
        <v>-0.0152042529245868</v>
      </c>
    </row>
    <row collapsed="false" customFormat="false" customHeight="false" hidden="false" ht="12.1" outlineLevel="0" r="23">
      <c r="D23" s="0" t="n">
        <v>19</v>
      </c>
      <c r="E23" s="0" t="n">
        <f aca="false">E22+$B$6</f>
        <v>1.9</v>
      </c>
      <c r="F23" s="0" t="n">
        <f aca="false">0.5*(E22+E23)</f>
        <v>1.85</v>
      </c>
      <c r="G23" s="2" t="n">
        <f aca="false">G22 + ($B$6/6)*(H23 + 2*I23 + 2*J23 + K23)</f>
        <v>3.75043112335442</v>
      </c>
      <c r="H23" s="0" t="n">
        <f aca="false">3 + E22- G22</f>
        <v>1.16529915774443</v>
      </c>
      <c r="I23" s="0" t="n">
        <f aca="false"> 3 + F23 - (G22+0.5*$B$6*H23)</f>
        <v>1.15703419985721</v>
      </c>
      <c r="J23" s="0" t="n">
        <f aca="false">3 + F23 - (G22 + 0.5*$B$6*I23)</f>
        <v>1.15744744775157</v>
      </c>
      <c r="K23" s="0" t="n">
        <f aca="false"> 3 + E23 - (G22 + $B$6*J23)</f>
        <v>1.14955441296927</v>
      </c>
      <c r="L23" s="3" t="n">
        <f aca="false"> L22 + $B$6*(3 + E22 - L22)</f>
        <v>3.7649148282327</v>
      </c>
      <c r="M23" s="4" t="n">
        <f aca="false"> 2 + E23 - EXP(-E23)</f>
        <v>3.75043138077737</v>
      </c>
      <c r="O23" s="0" t="n">
        <f aca="false">M23-G23</f>
        <v>2.57422940741492E-007</v>
      </c>
      <c r="P23" s="0" t="n">
        <f aca="false">M23-L23</f>
        <v>-0.0144834474553357</v>
      </c>
    </row>
    <row collapsed="false" customFormat="false" customHeight="false" hidden="false" ht="12.1" outlineLevel="0" r="24">
      <c r="D24" s="0" t="n">
        <v>20</v>
      </c>
      <c r="E24" s="0" t="n">
        <f aca="false">E23+$B$6</f>
        <v>2</v>
      </c>
      <c r="F24" s="0" t="n">
        <f aca="false">0.5*(E23+E24)</f>
        <v>1.95</v>
      </c>
      <c r="G24" s="2" t="n">
        <f aca="false">G23 + ($B$6/6)*(H24 + 2*I24 + 2*J24 + K24)</f>
        <v>3.86466447157821</v>
      </c>
      <c r="H24" s="0" t="n">
        <f aca="false">3 + E23- G23</f>
        <v>1.14956887664558</v>
      </c>
      <c r="I24" s="0" t="n">
        <f aca="false"> 3 + F24 - (G23+0.5*$B$6*H24)</f>
        <v>1.1420904328133</v>
      </c>
      <c r="J24" s="0" t="n">
        <f aca="false">3 + F24 - (G23 + 0.5*$B$6*I24)</f>
        <v>1.14246435500491</v>
      </c>
      <c r="K24" s="0" t="n">
        <f aca="false"> 3 + E24 - (G23 + $B$6*J24)</f>
        <v>1.13532244114508</v>
      </c>
      <c r="L24" s="3" t="n">
        <f aca="false"> L23 + $B$6*(3 + E23 - L23)</f>
        <v>3.87842334540943</v>
      </c>
      <c r="M24" s="4" t="n">
        <f aca="false"> 2 + E24 - EXP(-E24)</f>
        <v>3.86466471676339</v>
      </c>
      <c r="O24" s="0" t="n">
        <f aca="false">M24-G24</f>
        <v>2.45185177938367E-007</v>
      </c>
      <c r="P24" s="0" t="n">
        <f aca="false">M24-L24</f>
        <v>-0.0137586286460438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2013-12-02T12:01:31Z</dcterms:created>
  <dc:creator>justin </dc:creator>
  <cp:revision>0</cp:revision>
</cp:coreProperties>
</file>